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øndre Nesøya vel\"/>
    </mc:Choice>
  </mc:AlternateContent>
  <bookViews>
    <workbookView xWindow="0" yWindow="0" windowWidth="20490" windowHeight="7755" activeTab="4"/>
  </bookViews>
  <sheets>
    <sheet name="Ark1" sheetId="1" r:id="rId1"/>
    <sheet name="Ark2" sheetId="2" r:id="rId2"/>
    <sheet name="Ark3" sheetId="3" r:id="rId3"/>
    <sheet name="Ark4" sheetId="4" r:id="rId4"/>
    <sheet name="Ark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5" l="1"/>
  <c r="G10" i="5"/>
  <c r="D32" i="5" l="1"/>
  <c r="D34" i="5"/>
  <c r="D25" i="5"/>
  <c r="D10" i="5"/>
  <c r="D27" i="5" l="1"/>
  <c r="D37" i="5" s="1"/>
  <c r="G27" i="5"/>
  <c r="E25" i="5" l="1"/>
  <c r="E34" i="5" l="1"/>
  <c r="E37" i="5"/>
  <c r="E39" i="5" s="1"/>
  <c r="D36" i="5" s="1"/>
  <c r="D39" i="5" s="1"/>
  <c r="D43" i="5" s="1"/>
  <c r="E10" i="5"/>
  <c r="D26" i="4" l="1"/>
  <c r="D28" i="4" s="1"/>
  <c r="E35" i="4" l="1"/>
  <c r="G26" i="4"/>
  <c r="G28" i="4" s="1"/>
  <c r="E26" i="4"/>
  <c r="E11" i="4"/>
  <c r="E28" i="4" l="1"/>
  <c r="E41" i="4"/>
  <c r="E42" i="3"/>
  <c r="D38" i="3"/>
  <c r="E36" i="3"/>
  <c r="D36" i="3"/>
  <c r="G29" i="3"/>
  <c r="D29" i="3"/>
  <c r="D40" i="3" s="1"/>
  <c r="G27" i="3"/>
  <c r="E27" i="3"/>
  <c r="D27" i="3"/>
  <c r="E12" i="3"/>
  <c r="E29" i="3" s="1"/>
  <c r="D12" i="3"/>
  <c r="L17" i="2"/>
  <c r="D42" i="3" l="1"/>
  <c r="D37" i="2"/>
  <c r="D35" i="2"/>
  <c r="D26" i="2"/>
  <c r="D11" i="2"/>
  <c r="E41" i="2"/>
  <c r="E35" i="2"/>
  <c r="G26" i="2"/>
  <c r="G28" i="2" s="1"/>
  <c r="E26" i="2"/>
  <c r="E11" i="2"/>
  <c r="E28" i="2" s="1"/>
  <c r="D28" i="2" l="1"/>
  <c r="D39" i="2" s="1"/>
  <c r="D41" i="2" s="1"/>
  <c r="D43" i="2" s="1"/>
  <c r="D25" i="1"/>
  <c r="D40" i="1"/>
  <c r="D34" i="1"/>
  <c r="F27" i="1"/>
  <c r="F25" i="1"/>
  <c r="D11" i="1"/>
  <c r="D27" i="1" l="1"/>
</calcChain>
</file>

<file path=xl/sharedStrings.xml><?xml version="1.0" encoding="utf-8"?>
<sst xmlns="http://schemas.openxmlformats.org/spreadsheetml/2006/main" count="167" uniqueCount="62">
  <si>
    <t>Regnskap Søndre Nesøya Vel 2014/Budsjett 2015</t>
  </si>
  <si>
    <t xml:space="preserve">INNTEKTER   </t>
  </si>
  <si>
    <t>Regnksap 2014</t>
  </si>
  <si>
    <t>Budsjett 2015</t>
  </si>
  <si>
    <t>Kontingent</t>
  </si>
  <si>
    <t>AK - bidrag dugnad</t>
  </si>
  <si>
    <t>Renteinntekter</t>
  </si>
  <si>
    <t>SUM INNTEKTER</t>
  </si>
  <si>
    <t>KOSTNADER</t>
  </si>
  <si>
    <t>Kontingent NFV</t>
  </si>
  <si>
    <t>Kontingent AFV</t>
  </si>
  <si>
    <t>AK vårfeiing</t>
  </si>
  <si>
    <t>Innkjøp benker</t>
  </si>
  <si>
    <t>Postboks</t>
  </si>
  <si>
    <t>Gaver</t>
  </si>
  <si>
    <t>Nesøya net</t>
  </si>
  <si>
    <t>Kontingent trafikksikkerhet</t>
  </si>
  <si>
    <t>Porto/bankgebyr</t>
  </si>
  <si>
    <t>Inntekt uten bilag</t>
  </si>
  <si>
    <t>Trykking/nettprint</t>
  </si>
  <si>
    <t>Driftsresultat</t>
  </si>
  <si>
    <t>DRIFTSRESULTAT</t>
  </si>
  <si>
    <t>BALANSE</t>
  </si>
  <si>
    <t>Bank</t>
  </si>
  <si>
    <t>Uteståemde</t>
  </si>
  <si>
    <t>SUM AKTIVA</t>
  </si>
  <si>
    <t>EK 01.01.2014</t>
  </si>
  <si>
    <t>Gjeld NFV og AKV</t>
  </si>
  <si>
    <t>Diverse</t>
  </si>
  <si>
    <t>SUM PASSIVA</t>
  </si>
  <si>
    <t>Sigmund langvik</t>
  </si>
  <si>
    <t>Ragnvald Holm Lie</t>
  </si>
  <si>
    <t>kasserer</t>
  </si>
  <si>
    <t>styreleder</t>
  </si>
  <si>
    <t>Regnskap SNV 2015/budsjett 2016</t>
  </si>
  <si>
    <t>Budsjett 2016</t>
  </si>
  <si>
    <t>Regnsk 2015</t>
  </si>
  <si>
    <t>Regnsk2014</t>
  </si>
  <si>
    <t>Regnskap SNV 2016/budsjett 2017</t>
  </si>
  <si>
    <t>Regnsk 2016</t>
  </si>
  <si>
    <t>Budsjett 2017</t>
  </si>
  <si>
    <t>Benker</t>
  </si>
  <si>
    <t>SUM KOSTNADER</t>
  </si>
  <si>
    <t>EK 01.01.2016</t>
  </si>
  <si>
    <t>Regnsk 2017</t>
  </si>
  <si>
    <t>Budstikka</t>
  </si>
  <si>
    <t>Overført Brøytekto</t>
  </si>
  <si>
    <t>Kontingent Asker Vel Forbund</t>
  </si>
  <si>
    <t>Styreleder</t>
  </si>
  <si>
    <t>Regnskap 2018</t>
  </si>
  <si>
    <t>Kontorutstyr</t>
  </si>
  <si>
    <t>Egenkapital 1. jan.</t>
  </si>
  <si>
    <t>SUM Eiendeler</t>
  </si>
  <si>
    <t>SUM Egenkapital 31.des.</t>
  </si>
  <si>
    <t>Budsjett 2019</t>
  </si>
  <si>
    <t>Styret i Søndre Nesøya Vel</t>
  </si>
  <si>
    <t>Regnskap SNV 2018/ Budsjett 2019</t>
  </si>
  <si>
    <t>Fartsmåler</t>
  </si>
  <si>
    <t>Containerleie</t>
  </si>
  <si>
    <t xml:space="preserve">6. mai i 2019 </t>
  </si>
  <si>
    <t>Revidert regnskap</t>
  </si>
  <si>
    <t>Elisabeth O.  Kolbjørnsen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</si>
</sst>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5">
    <xf numFmtId="0" fontId="0" fillId="0" borderId="0" xfId="0"/>
    <xf numFmtId="4" fontId="0" fillId="0" borderId="1" xfId="0" applyNumberFormat="1" applyBorder="1"/>
    <xf numFmtId="0" fontId="0" fillId="0" borderId="3" xfId="0" applyBorder="1"/>
    <xf numFmtId="0" fontId="0" fillId="0" borderId="2" xfId="0" applyBorder="1"/>
    <xf numFmtId="4" fontId="1" fillId="0" borderId="1" xfId="0" applyNumberFormat="1" applyFont="1" applyBorder="1"/>
    <xf numFmtId="165" fontId="0" fillId="0" borderId="0" xfId="0" applyNumberFormat="1"/>
    <xf numFmtId="4" fontId="0" fillId="0" borderId="2" xfId="0" applyNumberFormat="1" applyBorder="1"/>
    <xf numFmtId="4" fontId="0" fillId="0" borderId="0" xfId="0" applyNumberFormat="1"/>
    <xf numFmtId="0" fontId="0" fillId="0" borderId="1" xfId="0" applyBorder="1"/>
    <xf numFmtId="0" fontId="0" fillId="0" borderId="0" xfId="0" applyBorder="1"/>
    <xf numFmtId="4" fontId="0" fillId="0" borderId="0" xfId="0" applyNumberFormat="1" applyBorder="1"/>
    <xf numFmtId="4" fontId="1" fillId="0" borderId="0" xfId="0" applyNumberFormat="1" applyFont="1"/>
    <xf numFmtId="0" fontId="1" fillId="0" borderId="0" xfId="0" applyFont="1"/>
    <xf numFmtId="4" fontId="1" fillId="0" borderId="2" xfId="0" applyNumberFormat="1" applyFont="1" applyBorder="1"/>
    <xf numFmtId="0" fontId="1" fillId="0" borderId="3" xfId="0" applyFont="1" applyBorder="1"/>
    <xf numFmtId="0" fontId="0" fillId="0" borderId="4" xfId="0" applyBorder="1"/>
    <xf numFmtId="0" fontId="1" fillId="0" borderId="2" xfId="0" applyFont="1" applyBorder="1"/>
    <xf numFmtId="0" fontId="0" fillId="0" borderId="5" xfId="0" applyBorder="1"/>
    <xf numFmtId="0" fontId="0" fillId="0" borderId="3" xfId="0" applyFill="1" applyBorder="1"/>
    <xf numFmtId="0" fontId="2" fillId="0" borderId="0" xfId="0" applyFont="1"/>
    <xf numFmtId="0" fontId="1" fillId="0" borderId="0" xfId="0" applyFont="1" applyBorder="1"/>
    <xf numFmtId="164" fontId="2" fillId="0" borderId="0" xfId="1" applyFont="1"/>
    <xf numFmtId="164" fontId="0" fillId="0" borderId="0" xfId="1" applyFont="1"/>
    <xf numFmtId="164" fontId="0" fillId="0" borderId="2" xfId="1" applyFont="1" applyBorder="1"/>
    <xf numFmtId="164" fontId="0" fillId="0" borderId="0" xfId="1" applyFont="1" applyBorder="1"/>
    <xf numFmtId="164" fontId="1" fillId="0" borderId="0" xfId="1" applyFont="1"/>
    <xf numFmtId="164" fontId="0" fillId="0" borderId="5" xfId="1" applyFont="1" applyBorder="1"/>
    <xf numFmtId="0" fontId="1" fillId="0" borderId="6" xfId="0" applyFont="1" applyBorder="1"/>
    <xf numFmtId="164" fontId="1" fillId="0" borderId="1" xfId="1" applyFont="1" applyBorder="1"/>
    <xf numFmtId="0" fontId="1" fillId="0" borderId="1" xfId="0" applyFont="1" applyBorder="1"/>
    <xf numFmtId="164" fontId="1" fillId="0" borderId="7" xfId="1" applyFont="1" applyBorder="1"/>
    <xf numFmtId="4" fontId="1" fillId="0" borderId="8" xfId="0" applyNumberFormat="1" applyFont="1" applyBorder="1"/>
    <xf numFmtId="0" fontId="0" fillId="0" borderId="9" xfId="0" applyBorder="1"/>
    <xf numFmtId="164" fontId="0" fillId="0" borderId="10" xfId="1" applyFont="1" applyBorder="1"/>
    <xf numFmtId="4" fontId="0" fillId="0" borderId="10" xfId="0" applyNumberFormat="1" applyBorder="1"/>
    <xf numFmtId="4" fontId="1" fillId="0" borderId="11" xfId="0" applyNumberFormat="1" applyFont="1" applyBorder="1"/>
    <xf numFmtId="0" fontId="1" fillId="0" borderId="12" xfId="0" applyFont="1" applyBorder="1"/>
    <xf numFmtId="0" fontId="0" fillId="0" borderId="12" xfId="0" applyBorder="1"/>
    <xf numFmtId="4" fontId="0" fillId="0" borderId="13" xfId="0" applyNumberFormat="1" applyBorder="1"/>
    <xf numFmtId="14" fontId="1" fillId="0" borderId="4" xfId="1" applyNumberFormat="1" applyFont="1" applyBorder="1"/>
    <xf numFmtId="14" fontId="1" fillId="0" borderId="4" xfId="0" applyNumberFormat="1" applyFont="1" applyBorder="1"/>
    <xf numFmtId="14" fontId="1" fillId="0" borderId="0" xfId="1" applyNumberFormat="1" applyFont="1" applyBorder="1"/>
    <xf numFmtId="14" fontId="1" fillId="0" borderId="0" xfId="0" applyNumberFormat="1" applyFont="1" applyBorder="1"/>
    <xf numFmtId="164" fontId="0" fillId="0" borderId="6" xfId="1" applyFont="1" applyBorder="1"/>
    <xf numFmtId="0" fontId="0" fillId="0" borderId="0" xfId="0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topLeftCell="A4" workbookViewId="0">
      <selection activeCell="E57" sqref="E57"/>
    </sheetView>
  </sheetViews>
  <sheetFormatPr baseColWidth="10" defaultRowHeight="15" x14ac:dyDescent="0.25"/>
  <cols>
    <col min="1" max="1" width="12.7109375" bestFit="1" customWidth="1"/>
  </cols>
  <sheetData>
    <row r="2" spans="1:6" x14ac:dyDescent="0.25">
      <c r="A2" t="s">
        <v>0</v>
      </c>
    </row>
    <row r="4" spans="1:6" x14ac:dyDescent="0.25">
      <c r="A4" t="s">
        <v>1</v>
      </c>
      <c r="D4" t="s">
        <v>2</v>
      </c>
      <c r="F4" t="s">
        <v>3</v>
      </c>
    </row>
    <row r="6" spans="1:6" x14ac:dyDescent="0.25">
      <c r="A6" s="2" t="s">
        <v>4</v>
      </c>
      <c r="B6" s="2"/>
      <c r="C6" s="3"/>
      <c r="D6" s="1">
        <v>78800</v>
      </c>
      <c r="E6" s="1"/>
      <c r="F6" s="1">
        <v>78800</v>
      </c>
    </row>
    <row r="7" spans="1:6" x14ac:dyDescent="0.25">
      <c r="A7" t="s">
        <v>5</v>
      </c>
      <c r="D7" s="1"/>
      <c r="E7" s="1"/>
      <c r="F7" s="1"/>
    </row>
    <row r="8" spans="1:6" x14ac:dyDescent="0.25">
      <c r="A8" s="2" t="s">
        <v>18</v>
      </c>
      <c r="B8" s="2"/>
      <c r="C8" s="3"/>
      <c r="D8" s="1">
        <v>90.1</v>
      </c>
      <c r="E8" s="1"/>
      <c r="F8" s="1"/>
    </row>
    <row r="9" spans="1:6" x14ac:dyDescent="0.25">
      <c r="A9" t="s">
        <v>6</v>
      </c>
      <c r="D9" s="1">
        <v>188.34</v>
      </c>
      <c r="E9" s="1"/>
      <c r="F9" s="1"/>
    </row>
    <row r="10" spans="1:6" x14ac:dyDescent="0.25">
      <c r="A10" s="2"/>
      <c r="B10" s="2"/>
      <c r="C10" s="3"/>
      <c r="D10" s="1"/>
      <c r="E10" s="1"/>
      <c r="F10" s="1"/>
    </row>
    <row r="11" spans="1:6" x14ac:dyDescent="0.25">
      <c r="A11" t="s">
        <v>7</v>
      </c>
      <c r="D11" s="4">
        <f>SUM(D6:D9)</f>
        <v>79078.44</v>
      </c>
      <c r="E11" s="1"/>
      <c r="F11" s="1">
        <v>78800</v>
      </c>
    </row>
    <row r="12" spans="1:6" x14ac:dyDescent="0.25">
      <c r="A12" s="2"/>
      <c r="B12" s="2"/>
      <c r="C12" s="3"/>
      <c r="D12" s="1"/>
      <c r="E12" s="1"/>
      <c r="F12" s="1"/>
    </row>
    <row r="13" spans="1:6" x14ac:dyDescent="0.25">
      <c r="A13" t="s">
        <v>8</v>
      </c>
      <c r="D13" s="1"/>
      <c r="E13" s="1"/>
      <c r="F13" s="1"/>
    </row>
    <row r="14" spans="1:6" x14ac:dyDescent="0.25">
      <c r="A14" s="2" t="s">
        <v>9</v>
      </c>
      <c r="B14" s="2"/>
      <c r="C14" s="3"/>
      <c r="D14" s="1">
        <v>1750</v>
      </c>
      <c r="E14" s="1"/>
      <c r="F14" s="1">
        <v>1750</v>
      </c>
    </row>
    <row r="15" spans="1:6" x14ac:dyDescent="0.25">
      <c r="A15" t="s">
        <v>10</v>
      </c>
      <c r="D15" s="1">
        <v>35000</v>
      </c>
      <c r="E15" s="1"/>
      <c r="F15" s="1">
        <v>35000</v>
      </c>
    </row>
    <row r="16" spans="1:6" x14ac:dyDescent="0.25">
      <c r="A16" s="2" t="s">
        <v>11</v>
      </c>
      <c r="B16" s="2"/>
      <c r="C16" s="3"/>
      <c r="D16" s="1">
        <v>2850</v>
      </c>
      <c r="E16" s="1"/>
      <c r="F16" s="1">
        <v>2900</v>
      </c>
    </row>
    <row r="17" spans="1:6" x14ac:dyDescent="0.25">
      <c r="A17" t="s">
        <v>12</v>
      </c>
      <c r="D17" s="1">
        <v>3990</v>
      </c>
      <c r="E17" s="1"/>
      <c r="F17" s="1"/>
    </row>
    <row r="18" spans="1:6" x14ac:dyDescent="0.25">
      <c r="A18" s="2" t="s">
        <v>13</v>
      </c>
      <c r="B18" s="2"/>
      <c r="C18" s="3"/>
      <c r="D18" s="1">
        <v>830</v>
      </c>
      <c r="E18" s="1"/>
      <c r="F18" s="1">
        <v>1000</v>
      </c>
    </row>
    <row r="19" spans="1:6" x14ac:dyDescent="0.25">
      <c r="A19" t="s">
        <v>14</v>
      </c>
      <c r="D19" s="1"/>
      <c r="E19" s="1"/>
      <c r="F19" s="1">
        <v>800</v>
      </c>
    </row>
    <row r="20" spans="1:6" x14ac:dyDescent="0.25">
      <c r="A20" s="2" t="s">
        <v>15</v>
      </c>
      <c r="B20" s="2"/>
      <c r="C20" s="3"/>
      <c r="D20" s="1"/>
      <c r="E20" s="1"/>
      <c r="F20" s="1"/>
    </row>
    <row r="21" spans="1:6" x14ac:dyDescent="0.25">
      <c r="A21" t="s">
        <v>16</v>
      </c>
      <c r="D21" s="1"/>
      <c r="E21" s="1"/>
      <c r="F21" s="1"/>
    </row>
    <row r="22" spans="1:6" x14ac:dyDescent="0.25">
      <c r="A22" s="2" t="s">
        <v>17</v>
      </c>
      <c r="B22" s="2"/>
      <c r="C22" s="3"/>
      <c r="D22" s="1">
        <v>107</v>
      </c>
      <c r="E22" s="1"/>
      <c r="F22" s="1">
        <v>200</v>
      </c>
    </row>
    <row r="23" spans="1:6" x14ac:dyDescent="0.25">
      <c r="A23" t="s">
        <v>19</v>
      </c>
      <c r="D23" s="1">
        <v>9213</v>
      </c>
      <c r="E23" s="1"/>
      <c r="F23" s="1">
        <v>10000</v>
      </c>
    </row>
    <row r="24" spans="1:6" x14ac:dyDescent="0.25">
      <c r="A24" s="2" t="s">
        <v>28</v>
      </c>
      <c r="B24" s="2"/>
      <c r="C24" s="3"/>
      <c r="D24" s="1">
        <v>18.440000000000001</v>
      </c>
      <c r="E24" s="1"/>
      <c r="F24" s="1"/>
    </row>
    <row r="25" spans="1:6" x14ac:dyDescent="0.25">
      <c r="D25" s="4">
        <f>SUM(D14:D24)</f>
        <v>53758.44</v>
      </c>
      <c r="E25" s="1"/>
      <c r="F25" s="1">
        <f>SUM(F14:F23)</f>
        <v>51650</v>
      </c>
    </row>
    <row r="26" spans="1:6" x14ac:dyDescent="0.25">
      <c r="A26" s="2"/>
      <c r="B26" s="2"/>
      <c r="C26" s="3"/>
      <c r="D26" s="1"/>
      <c r="E26" s="1"/>
      <c r="F26" s="1"/>
    </row>
    <row r="27" spans="1:6" x14ac:dyDescent="0.25">
      <c r="A27" t="s">
        <v>21</v>
      </c>
      <c r="D27" s="4">
        <f>D11-D25</f>
        <v>25320</v>
      </c>
      <c r="E27" s="1"/>
      <c r="F27" s="1">
        <f>F11-F25</f>
        <v>27150</v>
      </c>
    </row>
    <row r="28" spans="1:6" x14ac:dyDescent="0.25">
      <c r="A28" s="2"/>
      <c r="B28" s="2"/>
      <c r="C28" s="3"/>
      <c r="D28" s="1"/>
      <c r="E28" s="1"/>
      <c r="F28" s="1"/>
    </row>
    <row r="29" spans="1:6" x14ac:dyDescent="0.25">
      <c r="D29" s="1"/>
      <c r="E29" s="1"/>
      <c r="F29" s="1"/>
    </row>
    <row r="30" spans="1:6" x14ac:dyDescent="0.25">
      <c r="A30" s="2" t="s">
        <v>22</v>
      </c>
      <c r="B30" s="2"/>
      <c r="C30" s="3"/>
      <c r="D30" s="1"/>
      <c r="E30" s="1"/>
      <c r="F30" s="1"/>
    </row>
    <row r="31" spans="1:6" x14ac:dyDescent="0.25">
      <c r="A31" t="s">
        <v>23</v>
      </c>
      <c r="D31" s="1">
        <v>204511.69</v>
      </c>
      <c r="E31" s="1"/>
      <c r="F31" s="1"/>
    </row>
    <row r="32" spans="1:6" x14ac:dyDescent="0.25">
      <c r="A32" s="2" t="s">
        <v>24</v>
      </c>
      <c r="B32" s="2"/>
      <c r="C32" s="3"/>
      <c r="D32" s="1">
        <v>10000</v>
      </c>
      <c r="E32" s="1"/>
      <c r="F32" s="1"/>
    </row>
    <row r="33" spans="1:6" x14ac:dyDescent="0.25">
      <c r="D33" s="1"/>
      <c r="E33" s="1"/>
      <c r="F33" s="1"/>
    </row>
    <row r="34" spans="1:6" x14ac:dyDescent="0.25">
      <c r="A34" s="2" t="s">
        <v>25</v>
      </c>
      <c r="B34" s="2"/>
      <c r="C34" s="3"/>
      <c r="D34" s="4">
        <f>SUM(D31:D33)</f>
        <v>214511.69</v>
      </c>
      <c r="E34" s="1"/>
      <c r="F34" s="1"/>
    </row>
    <row r="35" spans="1:6" x14ac:dyDescent="0.25">
      <c r="D35" s="1"/>
      <c r="E35" s="1"/>
      <c r="F35" s="1"/>
    </row>
    <row r="36" spans="1:6" x14ac:dyDescent="0.25">
      <c r="A36" s="2" t="s">
        <v>26</v>
      </c>
      <c r="B36" s="2"/>
      <c r="C36" s="3"/>
      <c r="D36" s="1">
        <v>152441.69</v>
      </c>
      <c r="E36" s="1"/>
      <c r="F36" s="1"/>
    </row>
    <row r="37" spans="1:6" x14ac:dyDescent="0.25">
      <c r="A37" t="s">
        <v>27</v>
      </c>
      <c r="D37" s="1">
        <v>36750</v>
      </c>
      <c r="E37" s="1"/>
      <c r="F37" s="1"/>
    </row>
    <row r="38" spans="1:6" x14ac:dyDescent="0.25">
      <c r="A38" s="2" t="s">
        <v>20</v>
      </c>
      <c r="B38" s="2"/>
      <c r="C38" s="3"/>
      <c r="D38" s="1">
        <v>25320</v>
      </c>
      <c r="E38" s="1"/>
      <c r="F38" s="1"/>
    </row>
    <row r="39" spans="1:6" x14ac:dyDescent="0.25">
      <c r="D39" s="1"/>
      <c r="E39" s="1"/>
      <c r="F39" s="1"/>
    </row>
    <row r="40" spans="1:6" x14ac:dyDescent="0.25">
      <c r="A40" s="2" t="s">
        <v>29</v>
      </c>
      <c r="B40" s="2"/>
      <c r="C40" s="3"/>
      <c r="D40" s="4">
        <f>SUM(D36:D39)</f>
        <v>214511.69</v>
      </c>
      <c r="E40" s="1"/>
      <c r="F40" s="1"/>
    </row>
    <row r="42" spans="1:6" x14ac:dyDescent="0.25">
      <c r="A42" s="5">
        <v>42080</v>
      </c>
      <c r="B42" s="5"/>
    </row>
    <row r="45" spans="1:6" x14ac:dyDescent="0.25">
      <c r="A45" t="s">
        <v>30</v>
      </c>
      <c r="D45" t="s">
        <v>31</v>
      </c>
    </row>
    <row r="46" spans="1:6" x14ac:dyDescent="0.25">
      <c r="A46" t="s">
        <v>32</v>
      </c>
      <c r="D46" t="s">
        <v>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topLeftCell="A29" workbookViewId="0">
      <selection activeCell="J44" sqref="J44"/>
    </sheetView>
  </sheetViews>
  <sheetFormatPr baseColWidth="10" defaultRowHeight="15" x14ac:dyDescent="0.25"/>
  <cols>
    <col min="1" max="1" width="12.7109375" bestFit="1" customWidth="1"/>
    <col min="4" max="4" width="13.85546875" customWidth="1"/>
    <col min="5" max="5" width="14.28515625" customWidth="1"/>
  </cols>
  <sheetData>
    <row r="2" spans="1:7" x14ac:dyDescent="0.25">
      <c r="A2" t="s">
        <v>34</v>
      </c>
    </row>
    <row r="4" spans="1:7" x14ac:dyDescent="0.25">
      <c r="A4" t="s">
        <v>1</v>
      </c>
      <c r="D4" t="s">
        <v>36</v>
      </c>
      <c r="E4" t="s">
        <v>37</v>
      </c>
      <c r="G4" t="s">
        <v>35</v>
      </c>
    </row>
    <row r="6" spans="1:7" x14ac:dyDescent="0.25">
      <c r="A6" s="2" t="s">
        <v>4</v>
      </c>
      <c r="B6" s="2"/>
      <c r="C6" s="3"/>
      <c r="D6" s="6">
        <v>75350</v>
      </c>
      <c r="E6" s="1">
        <v>78800</v>
      </c>
      <c r="F6" s="1"/>
      <c r="G6" s="1">
        <v>78800</v>
      </c>
    </row>
    <row r="7" spans="1:7" x14ac:dyDescent="0.25">
      <c r="A7" t="s">
        <v>5</v>
      </c>
      <c r="D7" s="1"/>
      <c r="E7" s="1"/>
      <c r="F7" s="1"/>
      <c r="G7" s="1"/>
    </row>
    <row r="8" spans="1:7" x14ac:dyDescent="0.25">
      <c r="A8" s="2" t="s">
        <v>18</v>
      </c>
      <c r="B8" s="2"/>
      <c r="C8" s="3"/>
      <c r="D8" s="6"/>
      <c r="E8" s="1">
        <v>90.1</v>
      </c>
      <c r="F8" s="1"/>
      <c r="G8" s="1"/>
    </row>
    <row r="9" spans="1:7" x14ac:dyDescent="0.25">
      <c r="A9" t="s">
        <v>6</v>
      </c>
      <c r="D9" s="1">
        <v>215.05</v>
      </c>
      <c r="E9" s="1">
        <v>188.34</v>
      </c>
      <c r="F9" s="1"/>
      <c r="G9" s="1"/>
    </row>
    <row r="10" spans="1:7" x14ac:dyDescent="0.25">
      <c r="A10" s="2"/>
      <c r="B10" s="2"/>
      <c r="C10" s="3"/>
      <c r="D10" s="6"/>
      <c r="E10" s="1"/>
      <c r="F10" s="1"/>
      <c r="G10" s="1"/>
    </row>
    <row r="11" spans="1:7" x14ac:dyDescent="0.25">
      <c r="A11" t="s">
        <v>7</v>
      </c>
      <c r="D11" s="4">
        <f>SUM(D6:D9)</f>
        <v>75565.05</v>
      </c>
      <c r="E11" s="4">
        <f>SUM(E6:E9)</f>
        <v>79078.44</v>
      </c>
      <c r="F11" s="1"/>
      <c r="G11" s="1">
        <v>78800</v>
      </c>
    </row>
    <row r="12" spans="1:7" x14ac:dyDescent="0.25">
      <c r="A12" s="2"/>
      <c r="B12" s="2"/>
      <c r="C12" s="3"/>
      <c r="D12" s="6"/>
      <c r="E12" s="1"/>
      <c r="F12" s="1"/>
      <c r="G12" s="1"/>
    </row>
    <row r="13" spans="1:7" x14ac:dyDescent="0.25">
      <c r="A13" t="s">
        <v>8</v>
      </c>
      <c r="D13" s="1"/>
      <c r="E13" s="1"/>
      <c r="F13" s="1"/>
      <c r="G13" s="1"/>
    </row>
    <row r="14" spans="1:7" x14ac:dyDescent="0.25">
      <c r="A14" s="2" t="s">
        <v>9</v>
      </c>
      <c r="B14" s="2"/>
      <c r="C14" s="3"/>
      <c r="D14" s="6">
        <v>35000</v>
      </c>
      <c r="E14" s="1">
        <v>1750</v>
      </c>
      <c r="F14" s="1"/>
      <c r="G14" s="1">
        <v>1750</v>
      </c>
    </row>
    <row r="15" spans="1:7" x14ac:dyDescent="0.25">
      <c r="A15" t="s">
        <v>10</v>
      </c>
      <c r="D15" s="1">
        <v>1805</v>
      </c>
      <c r="E15" s="1">
        <v>35000</v>
      </c>
      <c r="F15" s="1"/>
      <c r="G15" s="1">
        <v>35000</v>
      </c>
    </row>
    <row r="16" spans="1:7" x14ac:dyDescent="0.25">
      <c r="A16" s="2" t="s">
        <v>11</v>
      </c>
      <c r="B16" s="2"/>
      <c r="C16" s="3"/>
      <c r="D16" s="6">
        <v>2975</v>
      </c>
      <c r="E16" s="1">
        <v>2850</v>
      </c>
      <c r="F16" s="1"/>
      <c r="G16" s="1">
        <v>2900</v>
      </c>
    </row>
    <row r="17" spans="1:12" x14ac:dyDescent="0.25">
      <c r="A17" t="s">
        <v>12</v>
      </c>
      <c r="D17" s="1"/>
      <c r="E17" s="1">
        <v>3990</v>
      </c>
      <c r="F17" s="1"/>
      <c r="G17" s="1"/>
      <c r="L17" t="e">
        <f>I31:I35</f>
        <v>#VALUE!</v>
      </c>
    </row>
    <row r="18" spans="1:12" x14ac:dyDescent="0.25">
      <c r="A18" s="2" t="s">
        <v>13</v>
      </c>
      <c r="B18" s="2"/>
      <c r="C18" s="3"/>
      <c r="D18" s="6"/>
      <c r="E18" s="1">
        <v>830</v>
      </c>
      <c r="F18" s="1"/>
      <c r="G18" s="1">
        <v>1000</v>
      </c>
    </row>
    <row r="19" spans="1:12" x14ac:dyDescent="0.25">
      <c r="A19" t="s">
        <v>14</v>
      </c>
      <c r="D19" s="1">
        <v>960</v>
      </c>
      <c r="E19" s="1"/>
      <c r="F19" s="1"/>
      <c r="G19" s="1">
        <v>800</v>
      </c>
    </row>
    <row r="20" spans="1:12" x14ac:dyDescent="0.25">
      <c r="A20" s="2" t="s">
        <v>15</v>
      </c>
      <c r="B20" s="2"/>
      <c r="C20" s="3"/>
      <c r="D20" s="6"/>
      <c r="E20" s="1"/>
      <c r="F20" s="1"/>
      <c r="G20" s="1"/>
    </row>
    <row r="21" spans="1:12" x14ac:dyDescent="0.25">
      <c r="A21" t="s">
        <v>16</v>
      </c>
      <c r="D21" s="1"/>
      <c r="E21" s="1"/>
      <c r="F21" s="1"/>
      <c r="G21" s="1"/>
    </row>
    <row r="22" spans="1:12" x14ac:dyDescent="0.25">
      <c r="A22" s="2" t="s">
        <v>17</v>
      </c>
      <c r="B22" s="2"/>
      <c r="C22" s="3"/>
      <c r="D22" s="6">
        <v>6</v>
      </c>
      <c r="E22" s="1">
        <v>107</v>
      </c>
      <c r="F22" s="1"/>
      <c r="G22" s="1">
        <v>200</v>
      </c>
    </row>
    <row r="23" spans="1:12" x14ac:dyDescent="0.25">
      <c r="A23" t="s">
        <v>19</v>
      </c>
      <c r="D23" s="1">
        <v>5828.13</v>
      </c>
      <c r="E23" s="1">
        <v>9213</v>
      </c>
      <c r="F23" s="1"/>
      <c r="G23" s="1">
        <v>10000</v>
      </c>
    </row>
    <row r="24" spans="1:12" x14ac:dyDescent="0.25">
      <c r="A24" s="2" t="s">
        <v>28</v>
      </c>
      <c r="B24" s="2"/>
      <c r="C24" s="3"/>
      <c r="D24" s="6"/>
      <c r="E24" s="1">
        <v>18.440000000000001</v>
      </c>
      <c r="F24" s="1"/>
      <c r="G24" s="1"/>
    </row>
    <row r="25" spans="1:12" x14ac:dyDescent="0.25">
      <c r="A25" s="2"/>
      <c r="B25" s="2"/>
      <c r="C25" s="3"/>
      <c r="D25" s="1"/>
      <c r="E25" s="1"/>
      <c r="F25" s="1"/>
      <c r="G25" s="1"/>
    </row>
    <row r="26" spans="1:12" x14ac:dyDescent="0.25">
      <c r="D26" s="4">
        <f>SUM(D14:D25)</f>
        <v>46574.13</v>
      </c>
      <c r="E26" s="4">
        <f>SUM(E14:E24)</f>
        <v>53758.44</v>
      </c>
      <c r="F26" s="1"/>
      <c r="G26" s="1">
        <f>SUM(G14:G23)</f>
        <v>51650</v>
      </c>
    </row>
    <row r="27" spans="1:12" x14ac:dyDescent="0.25">
      <c r="A27" s="2"/>
      <c r="B27" s="2"/>
      <c r="C27" s="3"/>
      <c r="D27" s="6"/>
      <c r="E27" s="1"/>
      <c r="F27" s="1"/>
      <c r="G27" s="1"/>
    </row>
    <row r="28" spans="1:12" x14ac:dyDescent="0.25">
      <c r="A28" t="s">
        <v>21</v>
      </c>
      <c r="D28" s="4">
        <f>D11-D26</f>
        <v>28990.920000000006</v>
      </c>
      <c r="E28" s="4">
        <f>E11-E26</f>
        <v>25320</v>
      </c>
      <c r="F28" s="1"/>
      <c r="G28" s="1">
        <f>G11-G26</f>
        <v>27150</v>
      </c>
    </row>
    <row r="29" spans="1:12" x14ac:dyDescent="0.25">
      <c r="A29" s="2"/>
      <c r="B29" s="2"/>
      <c r="C29" s="3"/>
      <c r="D29" s="6"/>
      <c r="E29" s="1"/>
      <c r="F29" s="1"/>
      <c r="G29" s="1"/>
    </row>
    <row r="30" spans="1:12" x14ac:dyDescent="0.25">
      <c r="D30" s="1"/>
      <c r="E30" s="1"/>
      <c r="F30" s="1"/>
      <c r="G30" s="1"/>
    </row>
    <row r="31" spans="1:12" x14ac:dyDescent="0.25">
      <c r="A31" s="2" t="s">
        <v>22</v>
      </c>
      <c r="B31" s="2"/>
      <c r="C31" s="3"/>
      <c r="D31" s="6"/>
      <c r="E31" s="1"/>
      <c r="F31" s="1"/>
      <c r="G31" s="1"/>
    </row>
    <row r="32" spans="1:12" x14ac:dyDescent="0.25">
      <c r="A32" t="s">
        <v>23</v>
      </c>
      <c r="D32" s="1">
        <v>223502.51</v>
      </c>
      <c r="E32" s="1">
        <v>204511.69</v>
      </c>
      <c r="F32" s="1"/>
      <c r="G32" s="1"/>
    </row>
    <row r="33" spans="1:7" x14ac:dyDescent="0.25">
      <c r="A33" s="2" t="s">
        <v>24</v>
      </c>
      <c r="B33" s="2"/>
      <c r="C33" s="3"/>
      <c r="D33" s="6"/>
      <c r="E33" s="1">
        <v>10000</v>
      </c>
      <c r="F33" s="1"/>
      <c r="G33" s="1"/>
    </row>
    <row r="34" spans="1:7" x14ac:dyDescent="0.25">
      <c r="D34" s="1"/>
      <c r="E34" s="1"/>
      <c r="F34" s="1"/>
      <c r="G34" s="1"/>
    </row>
    <row r="35" spans="1:7" x14ac:dyDescent="0.25">
      <c r="A35" s="2" t="s">
        <v>25</v>
      </c>
      <c r="B35" s="2"/>
      <c r="C35" s="3"/>
      <c r="D35" s="6">
        <f>SUM(D32:D34)</f>
        <v>223502.51</v>
      </c>
      <c r="E35" s="4">
        <f>SUM(E32:E34)</f>
        <v>214511.69</v>
      </c>
      <c r="F35" s="1"/>
      <c r="G35" s="1"/>
    </row>
    <row r="36" spans="1:7" x14ac:dyDescent="0.25">
      <c r="D36" s="1"/>
      <c r="E36" s="1"/>
      <c r="F36" s="1"/>
      <c r="G36" s="1"/>
    </row>
    <row r="37" spans="1:7" x14ac:dyDescent="0.25">
      <c r="A37" s="2" t="s">
        <v>26</v>
      </c>
      <c r="B37" s="2"/>
      <c r="C37" s="3"/>
      <c r="D37" s="6">
        <f>E37+E39</f>
        <v>177761.69</v>
      </c>
      <c r="E37" s="1">
        <v>152441.69</v>
      </c>
      <c r="F37" s="1"/>
      <c r="G37" s="1"/>
    </row>
    <row r="38" spans="1:7" x14ac:dyDescent="0.25">
      <c r="A38" t="s">
        <v>27</v>
      </c>
      <c r="D38" s="1">
        <v>16750</v>
      </c>
      <c r="E38" s="1">
        <v>36750</v>
      </c>
      <c r="F38" s="1"/>
      <c r="G38" s="1"/>
    </row>
    <row r="39" spans="1:7" x14ac:dyDescent="0.25">
      <c r="A39" s="2" t="s">
        <v>20</v>
      </c>
      <c r="B39" s="2"/>
      <c r="C39" s="3"/>
      <c r="D39" s="6">
        <f>D28</f>
        <v>28990.920000000006</v>
      </c>
      <c r="E39" s="1">
        <v>25320</v>
      </c>
      <c r="F39" s="1"/>
      <c r="G39" s="1"/>
    </row>
    <row r="40" spans="1:7" x14ac:dyDescent="0.25">
      <c r="D40" s="1"/>
      <c r="E40" s="1"/>
      <c r="F40" s="1"/>
      <c r="G40" s="1"/>
    </row>
    <row r="41" spans="1:7" x14ac:dyDescent="0.25">
      <c r="A41" s="2" t="s">
        <v>29</v>
      </c>
      <c r="B41" s="2"/>
      <c r="C41" s="3"/>
      <c r="D41" s="6">
        <f>SUM(D37:D39)</f>
        <v>223502.61000000002</v>
      </c>
      <c r="E41" s="4">
        <f>SUM(E37:E40)</f>
        <v>214511.69</v>
      </c>
      <c r="F41" s="1"/>
      <c r="G41" s="1"/>
    </row>
    <row r="43" spans="1:7" x14ac:dyDescent="0.25">
      <c r="A43" s="5">
        <v>42080</v>
      </c>
      <c r="B43" s="5"/>
      <c r="D43" s="7">
        <f>D32-D41</f>
        <v>-0.10000000000582077</v>
      </c>
    </row>
    <row r="46" spans="1:7" x14ac:dyDescent="0.25">
      <c r="A46" t="s">
        <v>30</v>
      </c>
      <c r="E46" t="s">
        <v>31</v>
      </c>
    </row>
    <row r="47" spans="1:7" x14ac:dyDescent="0.25">
      <c r="A47" t="s">
        <v>32</v>
      </c>
      <c r="E47" t="s">
        <v>33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0" workbookViewId="0">
      <selection activeCell="E65" sqref="E65"/>
    </sheetView>
  </sheetViews>
  <sheetFormatPr baseColWidth="10" defaultRowHeight="15" x14ac:dyDescent="0.25"/>
  <sheetData>
    <row r="1" spans="1:7" x14ac:dyDescent="0.25">
      <c r="A1" s="7"/>
      <c r="B1" s="7"/>
      <c r="C1" s="7"/>
      <c r="D1" s="7"/>
    </row>
    <row r="3" spans="1:7" x14ac:dyDescent="0.25">
      <c r="A3" t="s">
        <v>34</v>
      </c>
    </row>
    <row r="5" spans="1:7" x14ac:dyDescent="0.25">
      <c r="A5" t="s">
        <v>1</v>
      </c>
      <c r="D5" t="s">
        <v>36</v>
      </c>
      <c r="E5" t="s">
        <v>37</v>
      </c>
      <c r="G5" t="s">
        <v>35</v>
      </c>
    </row>
    <row r="7" spans="1:7" x14ac:dyDescent="0.25">
      <c r="A7" s="2" t="s">
        <v>4</v>
      </c>
      <c r="B7" s="2"/>
      <c r="C7" s="3"/>
      <c r="D7" s="6">
        <v>75350</v>
      </c>
      <c r="E7" s="1">
        <v>78800</v>
      </c>
      <c r="F7" s="1"/>
      <c r="G7" s="1">
        <v>78800</v>
      </c>
    </row>
    <row r="8" spans="1:7" x14ac:dyDescent="0.25">
      <c r="A8" t="s">
        <v>5</v>
      </c>
      <c r="D8" s="1"/>
      <c r="E8" s="1"/>
      <c r="F8" s="1"/>
      <c r="G8" s="1"/>
    </row>
    <row r="9" spans="1:7" x14ac:dyDescent="0.25">
      <c r="A9" s="2" t="s">
        <v>18</v>
      </c>
      <c r="B9" s="2"/>
      <c r="C9" s="3"/>
      <c r="D9" s="6"/>
      <c r="E9" s="1">
        <v>90.1</v>
      </c>
      <c r="F9" s="1"/>
      <c r="G9" s="1"/>
    </row>
    <row r="10" spans="1:7" x14ac:dyDescent="0.25">
      <c r="A10" t="s">
        <v>6</v>
      </c>
      <c r="D10" s="1">
        <v>215.05</v>
      </c>
      <c r="E10" s="1">
        <v>188.34</v>
      </c>
      <c r="F10" s="1"/>
      <c r="G10" s="1"/>
    </row>
    <row r="11" spans="1:7" x14ac:dyDescent="0.25">
      <c r="A11" s="2"/>
      <c r="B11" s="2"/>
      <c r="C11" s="3"/>
      <c r="D11" s="6"/>
      <c r="E11" s="1"/>
      <c r="F11" s="1"/>
      <c r="G11" s="1"/>
    </row>
    <row r="12" spans="1:7" x14ac:dyDescent="0.25">
      <c r="A12" t="s">
        <v>7</v>
      </c>
      <c r="D12" s="4">
        <f>SUM(D7:D10)</f>
        <v>75565.05</v>
      </c>
      <c r="E12" s="4">
        <f>SUM(E7:E10)</f>
        <v>79078.44</v>
      </c>
      <c r="F12" s="1"/>
      <c r="G12" s="1">
        <v>78800</v>
      </c>
    </row>
    <row r="13" spans="1:7" x14ac:dyDescent="0.25">
      <c r="A13" s="2"/>
      <c r="B13" s="2"/>
      <c r="C13" s="3"/>
      <c r="D13" s="6"/>
      <c r="E13" s="1"/>
      <c r="F13" s="1"/>
      <c r="G13" s="1"/>
    </row>
    <row r="14" spans="1:7" x14ac:dyDescent="0.25">
      <c r="A14" t="s">
        <v>8</v>
      </c>
      <c r="D14" s="1"/>
      <c r="E14" s="1"/>
      <c r="F14" s="1"/>
      <c r="G14" s="1"/>
    </row>
    <row r="15" spans="1:7" x14ac:dyDescent="0.25">
      <c r="A15" s="2" t="s">
        <v>9</v>
      </c>
      <c r="B15" s="2"/>
      <c r="C15" s="3"/>
      <c r="D15" s="6">
        <v>35000</v>
      </c>
      <c r="E15" s="1">
        <v>1750</v>
      </c>
      <c r="F15" s="1"/>
      <c r="G15" s="1">
        <v>1750</v>
      </c>
    </row>
    <row r="16" spans="1:7" x14ac:dyDescent="0.25">
      <c r="A16" t="s">
        <v>10</v>
      </c>
      <c r="D16" s="1">
        <v>1805</v>
      </c>
      <c r="E16" s="1">
        <v>35000</v>
      </c>
      <c r="F16" s="1"/>
      <c r="G16" s="1">
        <v>35000</v>
      </c>
    </row>
    <row r="17" spans="1:7" x14ac:dyDescent="0.25">
      <c r="A17" s="2" t="s">
        <v>11</v>
      </c>
      <c r="B17" s="2"/>
      <c r="C17" s="3"/>
      <c r="D17" s="6">
        <v>2975</v>
      </c>
      <c r="E17" s="1">
        <v>2850</v>
      </c>
      <c r="F17" s="1"/>
      <c r="G17" s="1">
        <v>2900</v>
      </c>
    </row>
    <row r="18" spans="1:7" x14ac:dyDescent="0.25">
      <c r="A18" t="s">
        <v>12</v>
      </c>
      <c r="D18" s="1"/>
      <c r="E18" s="1">
        <v>3990</v>
      </c>
      <c r="F18" s="1"/>
      <c r="G18" s="1"/>
    </row>
    <row r="19" spans="1:7" x14ac:dyDescent="0.25">
      <c r="A19" s="2" t="s">
        <v>13</v>
      </c>
      <c r="B19" s="2"/>
      <c r="C19" s="3"/>
      <c r="D19" s="6"/>
      <c r="E19" s="1">
        <v>830</v>
      </c>
      <c r="F19" s="1"/>
      <c r="G19" s="1">
        <v>1000</v>
      </c>
    </row>
    <row r="20" spans="1:7" x14ac:dyDescent="0.25">
      <c r="A20" t="s">
        <v>14</v>
      </c>
      <c r="D20" s="1">
        <v>960</v>
      </c>
      <c r="E20" s="1"/>
      <c r="F20" s="1"/>
      <c r="G20" s="1">
        <v>800</v>
      </c>
    </row>
    <row r="21" spans="1:7" x14ac:dyDescent="0.25">
      <c r="A21" s="2" t="s">
        <v>15</v>
      </c>
      <c r="B21" s="2"/>
      <c r="C21" s="3"/>
      <c r="D21" s="6"/>
      <c r="E21" s="1"/>
      <c r="F21" s="1"/>
      <c r="G21" s="1"/>
    </row>
    <row r="22" spans="1:7" x14ac:dyDescent="0.25">
      <c r="A22" t="s">
        <v>16</v>
      </c>
      <c r="D22" s="1"/>
      <c r="E22" s="1"/>
      <c r="F22" s="1"/>
      <c r="G22" s="1"/>
    </row>
    <row r="23" spans="1:7" x14ac:dyDescent="0.25">
      <c r="A23" s="2" t="s">
        <v>17</v>
      </c>
      <c r="B23" s="2"/>
      <c r="C23" s="3"/>
      <c r="D23" s="6">
        <v>6</v>
      </c>
      <c r="E23" s="1">
        <v>107</v>
      </c>
      <c r="F23" s="1"/>
      <c r="G23" s="1">
        <v>200</v>
      </c>
    </row>
    <row r="24" spans="1:7" x14ac:dyDescent="0.25">
      <c r="A24" t="s">
        <v>19</v>
      </c>
      <c r="D24" s="1">
        <v>5828.13</v>
      </c>
      <c r="E24" s="1">
        <v>9213</v>
      </c>
      <c r="F24" s="1"/>
      <c r="G24" s="1">
        <v>10000</v>
      </c>
    </row>
    <row r="25" spans="1:7" x14ac:dyDescent="0.25">
      <c r="A25" s="2" t="s">
        <v>28</v>
      </c>
      <c r="B25" s="2"/>
      <c r="C25" s="3"/>
      <c r="D25" s="6"/>
      <c r="E25" s="1">
        <v>18.440000000000001</v>
      </c>
      <c r="F25" s="1"/>
      <c r="G25" s="1"/>
    </row>
    <row r="26" spans="1:7" x14ac:dyDescent="0.25">
      <c r="A26" s="2"/>
      <c r="B26" s="2"/>
      <c r="C26" s="3"/>
      <c r="D26" s="1"/>
      <c r="E26" s="1"/>
      <c r="F26" s="1"/>
      <c r="G26" s="1"/>
    </row>
    <row r="27" spans="1:7" x14ac:dyDescent="0.25">
      <c r="D27" s="4">
        <f>SUM(D15:D26)</f>
        <v>46574.13</v>
      </c>
      <c r="E27" s="4">
        <f>SUM(E15:E25)</f>
        <v>53758.44</v>
      </c>
      <c r="F27" s="1"/>
      <c r="G27" s="1">
        <f>SUM(G15:G24)</f>
        <v>51650</v>
      </c>
    </row>
    <row r="28" spans="1:7" x14ac:dyDescent="0.25">
      <c r="A28" s="2"/>
      <c r="B28" s="2"/>
      <c r="C28" s="3"/>
      <c r="D28" s="6"/>
      <c r="E28" s="1"/>
      <c r="F28" s="1"/>
      <c r="G28" s="1"/>
    </row>
    <row r="29" spans="1:7" x14ac:dyDescent="0.25">
      <c r="A29" t="s">
        <v>21</v>
      </c>
      <c r="D29" s="4">
        <f>D12-D27</f>
        <v>28990.920000000006</v>
      </c>
      <c r="E29" s="4">
        <f>E12-E27</f>
        <v>25320</v>
      </c>
      <c r="F29" s="1"/>
      <c r="G29" s="1">
        <f>G12-G27</f>
        <v>27150</v>
      </c>
    </row>
    <row r="30" spans="1:7" x14ac:dyDescent="0.25">
      <c r="A30" s="2"/>
      <c r="B30" s="2"/>
      <c r="C30" s="3"/>
      <c r="D30" s="6"/>
      <c r="E30" s="1"/>
      <c r="F30" s="1"/>
      <c r="G30" s="1"/>
    </row>
    <row r="31" spans="1:7" x14ac:dyDescent="0.25">
      <c r="D31" s="1"/>
      <c r="E31" s="1"/>
      <c r="F31" s="1"/>
      <c r="G31" s="1"/>
    </row>
    <row r="32" spans="1:7" x14ac:dyDescent="0.25">
      <c r="A32" s="2" t="s">
        <v>22</v>
      </c>
      <c r="B32" s="2"/>
      <c r="C32" s="3"/>
      <c r="D32" s="6"/>
      <c r="E32" s="1"/>
      <c r="F32" s="1"/>
      <c r="G32" s="1"/>
    </row>
    <row r="33" spans="1:7" x14ac:dyDescent="0.25">
      <c r="A33" t="s">
        <v>23</v>
      </c>
      <c r="D33" s="1">
        <v>223502.51</v>
      </c>
      <c r="E33" s="1">
        <v>204511.69</v>
      </c>
      <c r="F33" s="1"/>
      <c r="G33" s="1"/>
    </row>
    <row r="34" spans="1:7" x14ac:dyDescent="0.25">
      <c r="A34" s="2" t="s">
        <v>24</v>
      </c>
      <c r="B34" s="2"/>
      <c r="C34" s="3"/>
      <c r="D34" s="6"/>
      <c r="E34" s="1">
        <v>10000</v>
      </c>
      <c r="F34" s="1"/>
      <c r="G34" s="1"/>
    </row>
    <row r="35" spans="1:7" x14ac:dyDescent="0.25">
      <c r="D35" s="1"/>
      <c r="E35" s="1"/>
      <c r="F35" s="1"/>
      <c r="G35" s="1"/>
    </row>
    <row r="36" spans="1:7" x14ac:dyDescent="0.25">
      <c r="A36" s="2" t="s">
        <v>25</v>
      </c>
      <c r="B36" s="2"/>
      <c r="C36" s="3"/>
      <c r="D36" s="6">
        <f>SUM(D33:D35)</f>
        <v>223502.51</v>
      </c>
      <c r="E36" s="4">
        <f>SUM(E33:E35)</f>
        <v>214511.69</v>
      </c>
      <c r="F36" s="1"/>
      <c r="G36" s="1"/>
    </row>
    <row r="37" spans="1:7" x14ac:dyDescent="0.25">
      <c r="D37" s="1"/>
      <c r="E37" s="1"/>
      <c r="F37" s="1"/>
      <c r="G37" s="1"/>
    </row>
    <row r="38" spans="1:7" x14ac:dyDescent="0.25">
      <c r="A38" s="2" t="s">
        <v>26</v>
      </c>
      <c r="B38" s="2"/>
      <c r="C38" s="3"/>
      <c r="D38" s="6">
        <f>E38+E40</f>
        <v>177761.69</v>
      </c>
      <c r="E38" s="1">
        <v>152441.69</v>
      </c>
      <c r="F38" s="1"/>
      <c r="G38" s="1"/>
    </row>
    <row r="39" spans="1:7" x14ac:dyDescent="0.25">
      <c r="A39" t="s">
        <v>27</v>
      </c>
      <c r="D39" s="1">
        <v>16750</v>
      </c>
      <c r="E39" s="1">
        <v>36750</v>
      </c>
      <c r="F39" s="1"/>
      <c r="G39" s="1"/>
    </row>
    <row r="40" spans="1:7" x14ac:dyDescent="0.25">
      <c r="A40" s="2" t="s">
        <v>20</v>
      </c>
      <c r="B40" s="2"/>
      <c r="C40" s="3"/>
      <c r="D40" s="6">
        <f>D29</f>
        <v>28990.920000000006</v>
      </c>
      <c r="E40" s="1">
        <v>25320</v>
      </c>
      <c r="F40" s="1"/>
      <c r="G40" s="1"/>
    </row>
    <row r="41" spans="1:7" x14ac:dyDescent="0.25">
      <c r="D41" s="1"/>
      <c r="E41" s="1"/>
      <c r="F41" s="1"/>
      <c r="G41" s="1"/>
    </row>
    <row r="42" spans="1:7" x14ac:dyDescent="0.25">
      <c r="A42" s="2" t="s">
        <v>29</v>
      </c>
      <c r="B42" s="2"/>
      <c r="C42" s="3"/>
      <c r="D42" s="6">
        <f>SUM(D38:D40)</f>
        <v>223502.61000000002</v>
      </c>
      <c r="E42" s="4">
        <f>SUM(E38:E41)</f>
        <v>214511.69</v>
      </c>
      <c r="F42" s="1"/>
      <c r="G42" s="1"/>
    </row>
    <row r="44" spans="1:7" x14ac:dyDescent="0.25">
      <c r="A44" s="5">
        <v>42461</v>
      </c>
      <c r="B44" s="5"/>
      <c r="D44" s="7"/>
    </row>
    <row r="47" spans="1:7" x14ac:dyDescent="0.25">
      <c r="A47" t="s">
        <v>31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workbookViewId="0">
      <selection activeCell="J45" sqref="J45"/>
    </sheetView>
  </sheetViews>
  <sheetFormatPr baseColWidth="10" defaultRowHeight="15" x14ac:dyDescent="0.25"/>
  <cols>
    <col min="1" max="1" width="12.7109375" bestFit="1" customWidth="1"/>
    <col min="5" max="5" width="12.42578125" customWidth="1"/>
    <col min="7" max="7" width="13" customWidth="1"/>
  </cols>
  <sheetData>
    <row r="2" spans="1:7" x14ac:dyDescent="0.25">
      <c r="A2" t="s">
        <v>38</v>
      </c>
    </row>
    <row r="4" spans="1:7" x14ac:dyDescent="0.25">
      <c r="A4" s="12" t="s">
        <v>1</v>
      </c>
      <c r="D4" s="8" t="s">
        <v>39</v>
      </c>
      <c r="E4" s="8" t="s">
        <v>36</v>
      </c>
      <c r="F4" s="8"/>
      <c r="G4" s="8" t="s">
        <v>40</v>
      </c>
    </row>
    <row r="5" spans="1:7" x14ac:dyDescent="0.25">
      <c r="D5" s="8"/>
      <c r="E5" s="8"/>
      <c r="F5" s="8"/>
      <c r="G5" s="8"/>
    </row>
    <row r="6" spans="1:7" x14ac:dyDescent="0.25">
      <c r="A6" s="2" t="s">
        <v>4</v>
      </c>
      <c r="B6" s="2"/>
      <c r="C6" s="3"/>
      <c r="D6" s="6">
        <v>69400</v>
      </c>
      <c r="E6" s="6">
        <v>75350</v>
      </c>
      <c r="F6" s="1"/>
      <c r="G6" s="1">
        <v>70000</v>
      </c>
    </row>
    <row r="7" spans="1:7" x14ac:dyDescent="0.25">
      <c r="A7" t="s">
        <v>5</v>
      </c>
      <c r="D7" s="7"/>
      <c r="E7" s="1"/>
      <c r="F7" s="1"/>
      <c r="G7" s="1"/>
    </row>
    <row r="8" spans="1:7" x14ac:dyDescent="0.25">
      <c r="A8" s="2" t="s">
        <v>18</v>
      </c>
      <c r="B8" s="2"/>
      <c r="C8" s="3"/>
      <c r="D8" s="6"/>
      <c r="E8" s="6"/>
      <c r="F8" s="1"/>
      <c r="G8" s="1"/>
    </row>
    <row r="9" spans="1:7" x14ac:dyDescent="0.25">
      <c r="A9" t="s">
        <v>6</v>
      </c>
      <c r="D9" s="7">
        <v>104</v>
      </c>
      <c r="E9" s="1">
        <v>215.05</v>
      </c>
      <c r="F9" s="1"/>
      <c r="G9" s="1"/>
    </row>
    <row r="10" spans="1:7" x14ac:dyDescent="0.25">
      <c r="A10" s="2"/>
      <c r="B10" s="2"/>
      <c r="C10" s="3"/>
      <c r="D10" s="6"/>
      <c r="E10" s="6"/>
      <c r="F10" s="1"/>
      <c r="G10" s="1"/>
    </row>
    <row r="11" spans="1:7" x14ac:dyDescent="0.25">
      <c r="A11" s="12" t="s">
        <v>7</v>
      </c>
      <c r="B11" s="12"/>
      <c r="D11" s="11">
        <v>69504</v>
      </c>
      <c r="E11" s="4">
        <f>SUM(E6:E9)</f>
        <v>75565.05</v>
      </c>
      <c r="F11" s="1"/>
      <c r="G11" s="1">
        <v>70000</v>
      </c>
    </row>
    <row r="12" spans="1:7" x14ac:dyDescent="0.25">
      <c r="A12" s="2"/>
      <c r="B12" s="2"/>
      <c r="C12" s="3"/>
      <c r="D12" s="6"/>
      <c r="E12" s="6"/>
      <c r="F12" s="1"/>
      <c r="G12" s="1"/>
    </row>
    <row r="13" spans="1:7" x14ac:dyDescent="0.25">
      <c r="A13" s="12" t="s">
        <v>8</v>
      </c>
      <c r="D13" s="7"/>
      <c r="E13" s="1"/>
      <c r="F13" s="1"/>
      <c r="G13" s="1"/>
    </row>
    <row r="14" spans="1:7" x14ac:dyDescent="0.25">
      <c r="A14" s="2" t="s">
        <v>9</v>
      </c>
      <c r="B14" s="2"/>
      <c r="C14" s="3"/>
      <c r="D14" s="6">
        <v>36300</v>
      </c>
      <c r="E14" s="6">
        <v>35000</v>
      </c>
      <c r="F14" s="1"/>
      <c r="G14" s="1">
        <v>36300</v>
      </c>
    </row>
    <row r="15" spans="1:7" x14ac:dyDescent="0.25">
      <c r="A15" t="s">
        <v>10</v>
      </c>
      <c r="D15" s="7"/>
      <c r="E15" s="1">
        <v>1805</v>
      </c>
      <c r="F15" s="1"/>
      <c r="G15" s="1">
        <v>1900</v>
      </c>
    </row>
    <row r="16" spans="1:7" x14ac:dyDescent="0.25">
      <c r="A16" s="2" t="s">
        <v>11</v>
      </c>
      <c r="B16" s="2"/>
      <c r="C16" s="3"/>
      <c r="D16" s="6">
        <v>2975</v>
      </c>
      <c r="E16" s="6">
        <v>2975</v>
      </c>
      <c r="F16" s="1"/>
      <c r="G16" s="1">
        <v>2900</v>
      </c>
    </row>
    <row r="17" spans="1:7" x14ac:dyDescent="0.25">
      <c r="A17" t="s">
        <v>12</v>
      </c>
      <c r="D17" s="7"/>
      <c r="E17" s="1"/>
      <c r="F17" s="1"/>
      <c r="G17" s="1"/>
    </row>
    <row r="18" spans="1:7" x14ac:dyDescent="0.25">
      <c r="A18" s="2" t="s">
        <v>13</v>
      </c>
      <c r="B18" s="2"/>
      <c r="C18" s="3"/>
      <c r="D18" s="6"/>
      <c r="E18" s="6"/>
      <c r="F18" s="1"/>
      <c r="G18" s="1"/>
    </row>
    <row r="19" spans="1:7" x14ac:dyDescent="0.25">
      <c r="A19" t="s">
        <v>14</v>
      </c>
      <c r="D19" s="7"/>
      <c r="E19" s="1">
        <v>960</v>
      </c>
      <c r="F19" s="1"/>
      <c r="G19" s="1">
        <v>800</v>
      </c>
    </row>
    <row r="20" spans="1:7" x14ac:dyDescent="0.25">
      <c r="A20" s="2" t="s">
        <v>15</v>
      </c>
      <c r="B20" s="2"/>
      <c r="C20" s="3"/>
      <c r="D20" s="6"/>
      <c r="E20" s="6"/>
      <c r="F20" s="1"/>
      <c r="G20" s="1"/>
    </row>
    <row r="21" spans="1:7" x14ac:dyDescent="0.25">
      <c r="A21" t="s">
        <v>16</v>
      </c>
      <c r="D21" s="7"/>
      <c r="E21" s="1"/>
      <c r="F21" s="1"/>
      <c r="G21" s="1"/>
    </row>
    <row r="22" spans="1:7" x14ac:dyDescent="0.25">
      <c r="A22" s="2" t="s">
        <v>17</v>
      </c>
      <c r="B22" s="2"/>
      <c r="C22" s="3"/>
      <c r="D22" s="6">
        <v>1031.25</v>
      </c>
      <c r="E22" s="6">
        <v>6</v>
      </c>
      <c r="F22" s="1"/>
      <c r="G22" s="1">
        <v>1000</v>
      </c>
    </row>
    <row r="23" spans="1:7" x14ac:dyDescent="0.25">
      <c r="A23" t="s">
        <v>19</v>
      </c>
      <c r="D23" s="7">
        <v>3580.08</v>
      </c>
      <c r="E23" s="1">
        <v>5828.13</v>
      </c>
      <c r="F23" s="1"/>
      <c r="G23" s="1">
        <v>4000</v>
      </c>
    </row>
    <row r="24" spans="1:7" x14ac:dyDescent="0.25">
      <c r="A24" s="2" t="s">
        <v>41</v>
      </c>
      <c r="B24" s="2"/>
      <c r="C24" s="3"/>
      <c r="D24" s="6">
        <v>7050</v>
      </c>
      <c r="E24" s="1"/>
      <c r="F24" s="1"/>
      <c r="G24" s="1"/>
    </row>
    <row r="25" spans="1:7" x14ac:dyDescent="0.25">
      <c r="A25" s="9"/>
      <c r="B25" s="9"/>
      <c r="C25" s="9"/>
      <c r="D25" s="10"/>
      <c r="E25" s="1"/>
      <c r="F25" s="1"/>
      <c r="G25" s="1"/>
    </row>
    <row r="26" spans="1:7" x14ac:dyDescent="0.25">
      <c r="A26" s="12" t="s">
        <v>42</v>
      </c>
      <c r="D26" s="11">
        <f>SUM(D13:D24)</f>
        <v>50936.33</v>
      </c>
      <c r="E26" s="4">
        <f>SUM(E14:E24)</f>
        <v>46574.13</v>
      </c>
      <c r="F26" s="4"/>
      <c r="G26" s="4">
        <f>SUM(G14:G23)</f>
        <v>46900</v>
      </c>
    </row>
    <row r="27" spans="1:7" x14ac:dyDescent="0.25">
      <c r="A27" s="2"/>
      <c r="B27" s="2"/>
      <c r="C27" s="3"/>
      <c r="D27" s="6"/>
      <c r="E27" s="6"/>
      <c r="F27" s="1"/>
      <c r="G27" s="1"/>
    </row>
    <row r="28" spans="1:7" x14ac:dyDescent="0.25">
      <c r="A28" s="12" t="s">
        <v>21</v>
      </c>
      <c r="B28" s="12"/>
      <c r="C28" s="12"/>
      <c r="D28" s="11">
        <f>D11-D26</f>
        <v>18567.669999999998</v>
      </c>
      <c r="E28" s="4">
        <f>E11-E26</f>
        <v>28990.920000000006</v>
      </c>
      <c r="F28" s="4"/>
      <c r="G28" s="4">
        <f>G11-G26</f>
        <v>23100</v>
      </c>
    </row>
    <row r="29" spans="1:7" x14ac:dyDescent="0.25">
      <c r="A29" s="2"/>
      <c r="B29" s="2"/>
      <c r="C29" s="3"/>
      <c r="D29" s="6"/>
      <c r="E29" s="6"/>
      <c r="F29" s="1"/>
      <c r="G29" s="1"/>
    </row>
    <row r="30" spans="1:7" x14ac:dyDescent="0.25">
      <c r="D30" s="7"/>
      <c r="E30" s="1"/>
      <c r="F30" s="1"/>
      <c r="G30" s="1"/>
    </row>
    <row r="31" spans="1:7" x14ac:dyDescent="0.25">
      <c r="A31" s="14" t="s">
        <v>22</v>
      </c>
      <c r="B31" s="2"/>
      <c r="C31" s="3"/>
      <c r="D31" s="6"/>
      <c r="E31" s="6"/>
      <c r="F31" s="1"/>
      <c r="G31" s="1"/>
    </row>
    <row r="32" spans="1:7" x14ac:dyDescent="0.25">
      <c r="A32" t="s">
        <v>23</v>
      </c>
      <c r="D32" s="7"/>
      <c r="E32" s="1">
        <v>241862.18</v>
      </c>
      <c r="F32" s="1"/>
      <c r="G32" s="1"/>
    </row>
    <row r="33" spans="1:7" x14ac:dyDescent="0.25">
      <c r="A33" s="2" t="s">
        <v>24</v>
      </c>
      <c r="B33" s="2"/>
      <c r="C33" s="3"/>
      <c r="D33" s="6"/>
      <c r="E33" s="6"/>
      <c r="F33" s="1"/>
      <c r="G33" s="1"/>
    </row>
    <row r="34" spans="1:7" x14ac:dyDescent="0.25">
      <c r="D34" s="7"/>
      <c r="E34" s="1"/>
      <c r="F34" s="1"/>
      <c r="G34" s="1"/>
    </row>
    <row r="35" spans="1:7" x14ac:dyDescent="0.25">
      <c r="A35" s="14" t="s">
        <v>25</v>
      </c>
      <c r="B35" s="14"/>
      <c r="C35" s="3"/>
      <c r="D35" s="6"/>
      <c r="E35" s="13">
        <f>SUM(E32:E34)</f>
        <v>241862.18</v>
      </c>
      <c r="F35" s="1"/>
      <c r="G35" s="1"/>
    </row>
    <row r="36" spans="1:7" x14ac:dyDescent="0.25">
      <c r="D36" s="7"/>
      <c r="E36" s="1"/>
      <c r="F36" s="1"/>
      <c r="G36" s="1"/>
    </row>
    <row r="37" spans="1:7" x14ac:dyDescent="0.25">
      <c r="A37" s="2" t="s">
        <v>43</v>
      </c>
      <c r="B37" s="2"/>
      <c r="C37" s="3"/>
      <c r="D37" s="6"/>
      <c r="E37" s="6">
        <v>223294.51</v>
      </c>
      <c r="F37" s="1"/>
      <c r="G37" s="1"/>
    </row>
    <row r="38" spans="1:7" x14ac:dyDescent="0.25">
      <c r="A38" t="s">
        <v>27</v>
      </c>
      <c r="D38" s="7"/>
      <c r="E38" s="1"/>
      <c r="F38" s="1"/>
      <c r="G38" s="1"/>
    </row>
    <row r="39" spans="1:7" x14ac:dyDescent="0.25">
      <c r="A39" s="2" t="s">
        <v>20</v>
      </c>
      <c r="B39" s="2"/>
      <c r="C39" s="3"/>
      <c r="D39" s="6"/>
      <c r="E39" s="6">
        <v>18567.669999999998</v>
      </c>
      <c r="F39" s="1"/>
      <c r="G39" s="1"/>
    </row>
    <row r="40" spans="1:7" x14ac:dyDescent="0.25">
      <c r="D40" s="7"/>
      <c r="E40" s="1"/>
      <c r="F40" s="1"/>
      <c r="G40" s="1"/>
    </row>
    <row r="41" spans="1:7" x14ac:dyDescent="0.25">
      <c r="A41" s="14" t="s">
        <v>29</v>
      </c>
      <c r="B41" s="14"/>
      <c r="C41" s="3"/>
      <c r="D41" s="6"/>
      <c r="E41" s="13">
        <f>SUM(E37:E39)</f>
        <v>241862.18</v>
      </c>
      <c r="F41" s="1"/>
      <c r="G41" s="1"/>
    </row>
    <row r="43" spans="1:7" x14ac:dyDescent="0.25">
      <c r="A43" s="5">
        <v>42821</v>
      </c>
      <c r="B43" s="5"/>
      <c r="E43" s="7"/>
    </row>
    <row r="46" spans="1:7" x14ac:dyDescent="0.25">
      <c r="A46" t="s">
        <v>31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6"/>
  <sheetViews>
    <sheetView tabSelected="1" zoomScale="101" workbookViewId="0">
      <selection activeCell="H8" sqref="H8"/>
    </sheetView>
  </sheetViews>
  <sheetFormatPr baseColWidth="10" defaultRowHeight="15" x14ac:dyDescent="0.25"/>
  <cols>
    <col min="1" max="1" width="15.42578125" customWidth="1"/>
    <col min="3" max="3" width="6.28515625" customWidth="1"/>
    <col min="4" max="4" width="12.7109375" style="22" customWidth="1"/>
    <col min="7" max="7" width="12.85546875" customWidth="1"/>
  </cols>
  <sheetData>
    <row r="3" spans="1:8" ht="18.75" x14ac:dyDescent="0.3">
      <c r="A3" s="19" t="s">
        <v>56</v>
      </c>
      <c r="B3" s="19"/>
      <c r="C3" s="19"/>
      <c r="D3" s="21"/>
    </row>
    <row r="5" spans="1:8" x14ac:dyDescent="0.25">
      <c r="A5" s="27" t="s">
        <v>1</v>
      </c>
      <c r="B5" s="2"/>
      <c r="C5" s="2"/>
      <c r="D5" s="28" t="s">
        <v>49</v>
      </c>
      <c r="E5" s="29" t="s">
        <v>44</v>
      </c>
      <c r="F5" s="29"/>
      <c r="G5" s="27" t="s">
        <v>54</v>
      </c>
      <c r="H5" s="20"/>
    </row>
    <row r="6" spans="1:8" x14ac:dyDescent="0.25">
      <c r="E6" s="8"/>
      <c r="F6" s="8"/>
      <c r="G6" s="8"/>
    </row>
    <row r="7" spans="1:8" x14ac:dyDescent="0.25">
      <c r="A7" s="2" t="s">
        <v>4</v>
      </c>
      <c r="B7" s="2"/>
      <c r="C7" s="3"/>
      <c r="D7" s="23">
        <v>52100</v>
      </c>
      <c r="E7" s="6">
        <v>41300</v>
      </c>
      <c r="F7" s="1"/>
      <c r="G7" s="1">
        <v>52300</v>
      </c>
    </row>
    <row r="8" spans="1:8" x14ac:dyDescent="0.25">
      <c r="A8" t="s">
        <v>6</v>
      </c>
      <c r="C8" s="3"/>
      <c r="D8" s="24">
        <v>129</v>
      </c>
      <c r="E8" s="7">
        <v>120</v>
      </c>
      <c r="F8" s="1"/>
      <c r="G8" s="1">
        <v>200</v>
      </c>
    </row>
    <row r="9" spans="1:8" x14ac:dyDescent="0.25">
      <c r="A9" s="2"/>
      <c r="B9" s="2"/>
      <c r="C9" s="3"/>
      <c r="D9" s="23"/>
      <c r="E9" s="6"/>
      <c r="F9" s="1"/>
      <c r="G9" s="1"/>
    </row>
    <row r="10" spans="1:8" x14ac:dyDescent="0.25">
      <c r="A10" s="12" t="s">
        <v>7</v>
      </c>
      <c r="B10" s="12"/>
      <c r="C10" s="3"/>
      <c r="D10" s="25">
        <f>SUM(D7:D8)</f>
        <v>52229</v>
      </c>
      <c r="E10" s="11">
        <f>SUM(E7:E8)</f>
        <v>41420</v>
      </c>
      <c r="F10" s="1"/>
      <c r="G10" s="11">
        <f>SUM(G7:G8)</f>
        <v>52500</v>
      </c>
    </row>
    <row r="11" spans="1:8" x14ac:dyDescent="0.25">
      <c r="A11" s="2"/>
      <c r="B11" s="2"/>
      <c r="C11" s="3"/>
      <c r="D11" s="23"/>
      <c r="E11" s="6"/>
      <c r="F11" s="1"/>
      <c r="G11" s="1"/>
    </row>
    <row r="12" spans="1:8" x14ac:dyDescent="0.25">
      <c r="A12" s="12" t="s">
        <v>8</v>
      </c>
      <c r="C12" s="3"/>
      <c r="D12" s="24"/>
      <c r="E12" s="7"/>
      <c r="F12" s="1"/>
      <c r="G12" s="1"/>
    </row>
    <row r="13" spans="1:8" x14ac:dyDescent="0.25">
      <c r="A13" s="2" t="s">
        <v>9</v>
      </c>
      <c r="B13" s="2"/>
      <c r="C13" s="3"/>
      <c r="D13" s="23">
        <v>0</v>
      </c>
      <c r="E13" s="6">
        <v>18500</v>
      </c>
      <c r="F13" s="1"/>
      <c r="G13" s="1">
        <v>14000</v>
      </c>
    </row>
    <row r="14" spans="1:8" x14ac:dyDescent="0.25">
      <c r="A14" t="s">
        <v>47</v>
      </c>
      <c r="C14" s="3"/>
      <c r="D14" s="24">
        <v>2527</v>
      </c>
      <c r="E14" s="7">
        <v>1710</v>
      </c>
      <c r="F14" s="1"/>
      <c r="G14" s="1">
        <v>2527</v>
      </c>
    </row>
    <row r="15" spans="1:8" x14ac:dyDescent="0.25">
      <c r="A15" t="s">
        <v>14</v>
      </c>
      <c r="C15" s="3"/>
      <c r="D15" s="24">
        <v>532</v>
      </c>
      <c r="E15" s="7">
        <v>519</v>
      </c>
      <c r="F15" s="1"/>
      <c r="G15" s="1">
        <v>600</v>
      </c>
    </row>
    <row r="16" spans="1:8" x14ac:dyDescent="0.25">
      <c r="A16" t="s">
        <v>57</v>
      </c>
      <c r="C16" s="3"/>
      <c r="D16" s="24"/>
      <c r="E16" s="7"/>
      <c r="F16" s="1"/>
      <c r="G16" s="1">
        <v>57375</v>
      </c>
    </row>
    <row r="17" spans="1:7" x14ac:dyDescent="0.25">
      <c r="A17" s="2" t="s">
        <v>45</v>
      </c>
      <c r="B17" s="2"/>
      <c r="C17" s="3"/>
      <c r="D17" s="23"/>
      <c r="E17" s="6">
        <v>722.5</v>
      </c>
      <c r="F17" s="1"/>
      <c r="G17" s="1">
        <v>800</v>
      </c>
    </row>
    <row r="18" spans="1:7" x14ac:dyDescent="0.25">
      <c r="A18" s="2" t="s">
        <v>17</v>
      </c>
      <c r="B18" s="2"/>
      <c r="C18" s="3"/>
      <c r="D18" s="23">
        <v>2184.65</v>
      </c>
      <c r="E18" s="6">
        <v>2239.25</v>
      </c>
      <c r="F18" s="1"/>
      <c r="G18" s="1">
        <v>2500</v>
      </c>
    </row>
    <row r="19" spans="1:7" x14ac:dyDescent="0.25">
      <c r="A19" t="s">
        <v>19</v>
      </c>
      <c r="C19" s="3"/>
      <c r="D19" s="24">
        <v>700</v>
      </c>
      <c r="E19" s="7">
        <v>1660</v>
      </c>
      <c r="F19" s="1"/>
      <c r="G19" s="1">
        <v>1000</v>
      </c>
    </row>
    <row r="20" spans="1:7" x14ac:dyDescent="0.25">
      <c r="A20" t="s">
        <v>50</v>
      </c>
      <c r="C20" s="3"/>
      <c r="D20" s="24">
        <v>698</v>
      </c>
      <c r="E20" s="7"/>
      <c r="F20" s="1"/>
      <c r="G20" s="1">
        <v>800</v>
      </c>
    </row>
    <row r="21" spans="1:7" x14ac:dyDescent="0.25">
      <c r="A21" s="2" t="s">
        <v>41</v>
      </c>
      <c r="B21" s="2"/>
      <c r="C21" s="3"/>
      <c r="D21" s="23">
        <v>17600</v>
      </c>
      <c r="E21" s="6"/>
      <c r="F21" s="1"/>
      <c r="G21" s="1">
        <v>10000</v>
      </c>
    </row>
    <row r="22" spans="1:7" x14ac:dyDescent="0.25">
      <c r="A22" s="18" t="s">
        <v>46</v>
      </c>
      <c r="B22" s="2"/>
      <c r="C22" s="17"/>
      <c r="D22" s="26"/>
      <c r="E22" s="1">
        <v>6000</v>
      </c>
      <c r="F22" s="1"/>
      <c r="G22" s="1"/>
    </row>
    <row r="23" spans="1:7" x14ac:dyDescent="0.25">
      <c r="A23" s="44" t="s">
        <v>58</v>
      </c>
      <c r="B23" s="9"/>
      <c r="C23" s="17"/>
      <c r="D23" s="26"/>
      <c r="E23" s="1"/>
      <c r="F23" s="1"/>
      <c r="G23" s="1">
        <v>10000</v>
      </c>
    </row>
    <row r="24" spans="1:7" x14ac:dyDescent="0.25">
      <c r="A24" s="9"/>
      <c r="B24" s="9"/>
      <c r="C24" s="17"/>
      <c r="D24" s="26"/>
      <c r="E24" s="1"/>
      <c r="F24" s="1"/>
      <c r="G24" s="1"/>
    </row>
    <row r="25" spans="1:7" x14ac:dyDescent="0.25">
      <c r="A25" s="12" t="s">
        <v>42</v>
      </c>
      <c r="C25" s="15"/>
      <c r="D25" s="25">
        <f>SUM(D13:D22)</f>
        <v>24241.65</v>
      </c>
      <c r="E25" s="11">
        <f>SUM(E13:E22)</f>
        <v>31350.75</v>
      </c>
      <c r="F25" s="1"/>
      <c r="G25" s="4">
        <f>SUM(G13:G23)</f>
        <v>99602</v>
      </c>
    </row>
    <row r="26" spans="1:7" x14ac:dyDescent="0.25">
      <c r="A26" s="2"/>
      <c r="B26" s="2"/>
      <c r="C26" s="3"/>
      <c r="D26" s="23"/>
      <c r="E26" s="6"/>
      <c r="F26" s="4"/>
      <c r="G26" s="4"/>
    </row>
    <row r="27" spans="1:7" ht="15.75" thickBot="1" x14ac:dyDescent="0.3">
      <c r="A27" s="12" t="s">
        <v>21</v>
      </c>
      <c r="B27" s="12"/>
      <c r="C27" s="16"/>
      <c r="D27" s="30">
        <f>D10-D25</f>
        <v>27987.35</v>
      </c>
      <c r="E27" s="31">
        <v>10483.25</v>
      </c>
      <c r="F27" s="1"/>
      <c r="G27" s="4">
        <f>G10-G25</f>
        <v>-47102</v>
      </c>
    </row>
    <row r="28" spans="1:7" ht="15.75" thickTop="1" x14ac:dyDescent="0.25">
      <c r="A28" s="32"/>
      <c r="B28" s="32"/>
      <c r="C28" s="17"/>
      <c r="D28" s="33"/>
      <c r="E28" s="34"/>
      <c r="F28" s="35"/>
      <c r="G28" s="35"/>
    </row>
    <row r="29" spans="1:7" s="9" customFormat="1" x14ac:dyDescent="0.25">
      <c r="D29" s="24"/>
      <c r="E29" s="10"/>
      <c r="F29" s="10"/>
      <c r="G29" s="10"/>
    </row>
    <row r="30" spans="1:7" x14ac:dyDescent="0.25">
      <c r="A30" s="36" t="s">
        <v>22</v>
      </c>
      <c r="B30" s="37"/>
      <c r="C30" s="15"/>
      <c r="D30" s="39">
        <v>43465</v>
      </c>
      <c r="E30" s="40">
        <v>43100</v>
      </c>
      <c r="F30" s="38"/>
      <c r="G30" s="38"/>
    </row>
    <row r="31" spans="1:7" x14ac:dyDescent="0.25">
      <c r="A31" s="20"/>
      <c r="B31" s="9"/>
      <c r="C31" s="15"/>
      <c r="D31" s="41"/>
      <c r="E31" s="42"/>
      <c r="F31" s="38"/>
      <c r="G31" s="38"/>
    </row>
    <row r="32" spans="1:7" x14ac:dyDescent="0.25">
      <c r="A32" t="s">
        <v>23</v>
      </c>
      <c r="C32" s="3"/>
      <c r="D32" s="43">
        <f>280203.78+129</f>
        <v>280332.78000000003</v>
      </c>
      <c r="E32" s="6">
        <v>252345.43</v>
      </c>
      <c r="F32" s="1"/>
      <c r="G32" s="1"/>
    </row>
    <row r="33" spans="1:7" x14ac:dyDescent="0.25">
      <c r="C33" s="3"/>
      <c r="D33" s="24"/>
      <c r="E33" s="7"/>
      <c r="F33" s="1"/>
      <c r="G33" s="1"/>
    </row>
    <row r="34" spans="1:7" x14ac:dyDescent="0.25">
      <c r="A34" s="14" t="s">
        <v>52</v>
      </c>
      <c r="B34" s="14"/>
      <c r="C34" s="3"/>
      <c r="D34" s="13">
        <f>SUM(D32:D33)</f>
        <v>280332.78000000003</v>
      </c>
      <c r="E34" s="13">
        <f>SUM(E32:E33)</f>
        <v>252345.43</v>
      </c>
      <c r="F34" s="1"/>
      <c r="G34" s="1"/>
    </row>
    <row r="35" spans="1:7" x14ac:dyDescent="0.25">
      <c r="C35" s="3"/>
      <c r="D35" s="24"/>
      <c r="E35" s="7"/>
      <c r="F35" s="1"/>
      <c r="G35" s="1"/>
    </row>
    <row r="36" spans="1:7" x14ac:dyDescent="0.25">
      <c r="A36" s="2" t="s">
        <v>51</v>
      </c>
      <c r="B36" s="2"/>
      <c r="C36" s="3"/>
      <c r="D36" s="23">
        <f>E39</f>
        <v>252345.43</v>
      </c>
      <c r="E36" s="6">
        <v>241862.18</v>
      </c>
      <c r="F36" s="1"/>
      <c r="G36" s="1"/>
    </row>
    <row r="37" spans="1:7" x14ac:dyDescent="0.25">
      <c r="A37" s="2" t="s">
        <v>20</v>
      </c>
      <c r="B37" s="2"/>
      <c r="C37" s="3"/>
      <c r="D37" s="23">
        <f>D27</f>
        <v>27987.35</v>
      </c>
      <c r="E37" s="6">
        <f>E27</f>
        <v>10483.25</v>
      </c>
      <c r="F37" s="1"/>
      <c r="G37" s="1"/>
    </row>
    <row r="38" spans="1:7" x14ac:dyDescent="0.25">
      <c r="C38" s="3"/>
      <c r="D38" s="24"/>
      <c r="E38" s="7"/>
      <c r="F38" s="1"/>
      <c r="G38" s="1"/>
    </row>
    <row r="39" spans="1:7" x14ac:dyDescent="0.25">
      <c r="A39" s="14" t="s">
        <v>53</v>
      </c>
      <c r="B39" s="14"/>
      <c r="C39" s="3"/>
      <c r="D39" s="13">
        <f>SUM(D36:D37)</f>
        <v>280332.77999999997</v>
      </c>
      <c r="E39" s="13">
        <f>SUM(E36:E37)</f>
        <v>252345.43</v>
      </c>
      <c r="F39" s="1"/>
      <c r="G39" s="1"/>
    </row>
    <row r="40" spans="1:7" x14ac:dyDescent="0.25">
      <c r="E40" s="7"/>
      <c r="F40" s="1"/>
      <c r="G40" s="1"/>
    </row>
    <row r="41" spans="1:7" x14ac:dyDescent="0.25">
      <c r="B41" s="5"/>
    </row>
    <row r="42" spans="1:7" x14ac:dyDescent="0.25">
      <c r="A42" t="s">
        <v>60</v>
      </c>
      <c r="B42" s="5" t="s">
        <v>59</v>
      </c>
    </row>
    <row r="43" spans="1:7" x14ac:dyDescent="0.25">
      <c r="D43" s="22">
        <f>D32-D39</f>
        <v>0</v>
      </c>
    </row>
    <row r="44" spans="1:7" x14ac:dyDescent="0.25">
      <c r="A44" t="s">
        <v>55</v>
      </c>
    </row>
    <row r="45" spans="1:7" x14ac:dyDescent="0.25">
      <c r="A45" t="s">
        <v>48</v>
      </c>
    </row>
    <row r="46" spans="1:7" x14ac:dyDescent="0.25">
      <c r="A46" t="s">
        <v>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Ark1</vt:lpstr>
      <vt:lpstr>Ark2</vt:lpstr>
      <vt:lpstr>Ark3</vt:lpstr>
      <vt:lpstr>Ark4</vt:lpstr>
      <vt:lpstr>Ark5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bruker1</dc:creator>
  <cp:lastModifiedBy>Bruker</cp:lastModifiedBy>
  <cp:lastPrinted>2018-04-24T14:22:02Z</cp:lastPrinted>
  <dcterms:created xsi:type="dcterms:W3CDTF">2015-03-17T13:26:42Z</dcterms:created>
  <dcterms:modified xsi:type="dcterms:W3CDTF">2019-05-06T12:42:46Z</dcterms:modified>
</cp:coreProperties>
</file>